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Sheet2" sheetId="2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K6" i="2"/>
  <c r="K16" s="1"/>
  <c r="K17" s="1"/>
  <c r="L6"/>
  <c r="L16"/>
  <c r="M6"/>
  <c r="M16"/>
  <c r="N7"/>
  <c r="N8"/>
  <c r="N16" s="1"/>
  <c r="N9"/>
  <c r="N13"/>
  <c r="N14"/>
  <c r="N15"/>
  <c r="O7"/>
  <c r="O8"/>
  <c r="O9"/>
  <c r="O13"/>
  <c r="O14"/>
  <c r="O15"/>
  <c r="O16" s="1"/>
  <c r="P16"/>
  <c r="Q16"/>
  <c r="R7"/>
  <c r="R8"/>
  <c r="R16" s="1"/>
  <c r="R9"/>
  <c r="R13"/>
  <c r="R14"/>
  <c r="R15"/>
  <c r="S7"/>
  <c r="S8"/>
  <c r="S9"/>
  <c r="S13"/>
  <c r="S14"/>
  <c r="S15"/>
  <c r="S16" s="1"/>
  <c r="T8"/>
  <c r="T9"/>
  <c r="T16" s="1"/>
  <c r="T11"/>
  <c r="T13"/>
  <c r="T14"/>
  <c r="T15"/>
  <c r="U9"/>
  <c r="U16" s="1"/>
  <c r="U11"/>
  <c r="U14"/>
  <c r="U15"/>
  <c r="V9"/>
  <c r="V11"/>
  <c r="V16" s="1"/>
  <c r="V12"/>
  <c r="V15"/>
  <c r="W16"/>
  <c r="X16"/>
  <c r="Y9"/>
  <c r="Y16" s="1"/>
  <c r="Y11"/>
  <c r="Y12"/>
  <c r="Y15"/>
  <c r="Z10"/>
  <c r="Z16"/>
  <c r="Z12"/>
  <c r="AA10"/>
  <c r="AA16" s="1"/>
  <c r="E15"/>
  <c r="E14"/>
  <c r="E13"/>
  <c r="E12"/>
  <c r="E11"/>
  <c r="E10"/>
  <c r="E9"/>
  <c r="E8"/>
  <c r="E7"/>
  <c r="E6"/>
  <c r="L5"/>
  <c r="M5" s="1"/>
  <c r="N5" s="1"/>
  <c r="O5" s="1"/>
  <c r="P5" s="1"/>
  <c r="Q5" s="1"/>
  <c r="R5" s="1"/>
  <c r="S5" s="1"/>
  <c r="T5" s="1"/>
  <c r="U5" s="1"/>
  <c r="V5" s="1"/>
  <c r="W5" s="1"/>
  <c r="X5" s="1"/>
  <c r="Y5" s="1"/>
  <c r="Z5" s="1"/>
  <c r="AA5" s="1"/>
  <c r="L17" l="1"/>
  <c r="K18"/>
  <c r="L18" l="1"/>
  <c r="M17"/>
  <c r="K19"/>
  <c r="K21" s="1"/>
  <c r="L19" l="1"/>
  <c r="L21" s="1"/>
  <c r="M18"/>
  <c r="N17"/>
  <c r="M19" l="1"/>
  <c r="M21" s="1"/>
  <c r="O17"/>
  <c r="N18"/>
  <c r="N19" l="1"/>
  <c r="N21" s="1"/>
  <c r="P17"/>
  <c r="O18"/>
  <c r="P18" l="1"/>
  <c r="Q17"/>
  <c r="O21"/>
  <c r="O19"/>
  <c r="P19" l="1"/>
  <c r="P21"/>
  <c r="Q18"/>
  <c r="R17"/>
  <c r="S17" l="1"/>
  <c r="R18"/>
  <c r="Q21"/>
  <c r="Q19"/>
  <c r="S18" l="1"/>
  <c r="T17"/>
  <c r="R21"/>
  <c r="R19"/>
  <c r="S21" l="1"/>
  <c r="S19"/>
  <c r="U17"/>
  <c r="T18"/>
  <c r="U18" l="1"/>
  <c r="V17"/>
  <c r="T19"/>
  <c r="T21" s="1"/>
  <c r="U21" l="1"/>
  <c r="U19"/>
  <c r="W17"/>
  <c r="V18"/>
  <c r="W18" l="1"/>
  <c r="X17"/>
  <c r="V21"/>
  <c r="V19"/>
  <c r="W21" l="1"/>
  <c r="W19"/>
  <c r="Y17"/>
  <c r="X18"/>
  <c r="Y18" l="1"/>
  <c r="Z17"/>
  <c r="X19"/>
  <c r="X21" s="1"/>
  <c r="Y19" l="1"/>
  <c r="Y21" s="1"/>
  <c r="AA17"/>
  <c r="AA18" s="1"/>
  <c r="Z18"/>
  <c r="AA19" l="1"/>
  <c r="AA21" s="1"/>
  <c r="Z19"/>
  <c r="Z21" s="1"/>
</calcChain>
</file>

<file path=xl/sharedStrings.xml><?xml version="1.0" encoding="utf-8"?>
<sst xmlns="http://schemas.openxmlformats.org/spreadsheetml/2006/main" count="56" uniqueCount="36">
  <si>
    <t>Tasks</t>
  </si>
  <si>
    <t>Start Day</t>
  </si>
  <si>
    <t>End Day</t>
  </si>
  <si>
    <t>Day</t>
  </si>
  <si>
    <t>Resource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</si>
  <si>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</si>
  <si>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</si>
  <si>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</si>
  <si>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</si>
  <si>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</si>
  <si>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</si>
  <si>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</si>
  <si>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</si>
  <si>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</si>
  <si>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</si>
  <si>
    <t>Task ID</t>
  </si>
  <si>
    <t>R1</t>
  </si>
  <si>
    <t>R2</t>
  </si>
  <si>
    <t>R3</t>
  </si>
  <si>
    <t>R4</t>
  </si>
  <si>
    <t>R5</t>
  </si>
  <si>
    <t>R6</t>
  </si>
  <si>
    <t>Effort Hours</t>
  </si>
  <si>
    <t>Total</t>
  </si>
  <si>
    <t>PV</t>
  </si>
  <si>
    <t>Resource Rate</t>
  </si>
  <si>
    <t>EV</t>
  </si>
  <si>
    <t>AC</t>
  </si>
  <si>
    <t>TCPI</t>
  </si>
  <si>
    <t>CPI</t>
  </si>
  <si>
    <t>Duration   in Days</t>
  </si>
  <si>
    <t>DEP</t>
  </si>
  <si>
    <t>DEP, Dependency.</t>
  </si>
  <si>
    <t xml:space="preserve">Effect on To-Complete Cost Performance Indicator Table </t>
  </si>
  <si>
    <t xml:space="preserve">with Constant Cost Performance Indicator </t>
  </si>
  <si>
    <t xml:space="preserve"> </t>
  </si>
</sst>
</file>

<file path=xl/styles.xml><?xml version="1.0" encoding="utf-8"?>
<styleSheet xmlns="http://schemas.openxmlformats.org/spreadsheetml/2006/main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6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44" fontId="3" fillId="0" borderId="2" xfId="1" applyFont="1" applyBorder="1" applyAlignment="1">
      <alignment horizontal="center"/>
    </xf>
    <xf numFmtId="44" fontId="3" fillId="0" borderId="4" xfId="1" applyFont="1" applyBorder="1" applyAlignment="1">
      <alignment horizontal="center"/>
    </xf>
    <xf numFmtId="44" fontId="3" fillId="0" borderId="6" xfId="1" applyFont="1" applyBorder="1" applyAlignment="1">
      <alignment horizontal="center"/>
    </xf>
    <xf numFmtId="42" fontId="3" fillId="0" borderId="2" xfId="1" applyNumberFormat="1" applyFont="1" applyBorder="1"/>
    <xf numFmtId="42" fontId="3" fillId="0" borderId="7" xfId="1" applyNumberFormat="1" applyFont="1" applyBorder="1"/>
    <xf numFmtId="42" fontId="3" fillId="0" borderId="4" xfId="1" applyNumberFormat="1" applyFont="1" applyBorder="1"/>
    <xf numFmtId="42" fontId="3" fillId="0" borderId="8" xfId="1" applyNumberFormat="1" applyFont="1" applyBorder="1"/>
    <xf numFmtId="42" fontId="3" fillId="0" borderId="6" xfId="1" applyNumberFormat="1" applyFont="1" applyBorder="1"/>
    <xf numFmtId="42" fontId="3" fillId="0" borderId="9" xfId="1" applyNumberFormat="1" applyFont="1" applyBorder="1"/>
    <xf numFmtId="42" fontId="3" fillId="2" borderId="2" xfId="1" applyNumberFormat="1" applyFont="1" applyFill="1" applyBorder="1"/>
    <xf numFmtId="42" fontId="3" fillId="2" borderId="4" xfId="1" applyNumberFormat="1" applyFont="1" applyFill="1" applyBorder="1"/>
    <xf numFmtId="42" fontId="3" fillId="2" borderId="6" xfId="1" applyNumberFormat="1" applyFont="1" applyFill="1" applyBorder="1"/>
    <xf numFmtId="0" fontId="4" fillId="0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2" xfId="0" applyFont="1" applyBorder="1"/>
    <xf numFmtId="42" fontId="4" fillId="0" borderId="10" xfId="1" applyNumberFormat="1" applyFont="1" applyBorder="1"/>
    <xf numFmtId="42" fontId="4" fillId="2" borderId="10" xfId="1" applyNumberFormat="1" applyFont="1" applyFill="1" applyBorder="1"/>
    <xf numFmtId="42" fontId="4" fillId="0" borderId="11" xfId="1" applyNumberFormat="1" applyFont="1" applyBorder="1"/>
    <xf numFmtId="0" fontId="4" fillId="0" borderId="5" xfId="0" applyFont="1" applyBorder="1"/>
    <xf numFmtId="42" fontId="4" fillId="0" borderId="6" xfId="1" applyNumberFormat="1" applyFont="1" applyBorder="1"/>
    <xf numFmtId="42" fontId="4" fillId="0" borderId="9" xfId="1" applyNumberFormat="1" applyFont="1" applyBorder="1"/>
    <xf numFmtId="39" fontId="4" fillId="0" borderId="6" xfId="1" applyNumberFormat="1" applyFont="1" applyBorder="1"/>
    <xf numFmtId="0" fontId="4" fillId="0" borderId="0" xfId="0" applyFont="1"/>
    <xf numFmtId="0" fontId="5" fillId="0" borderId="0" xfId="0" applyFont="1"/>
    <xf numFmtId="0" fontId="4" fillId="0" borderId="12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Effect of Constant CPI on TCPI</a:t>
            </a:r>
          </a:p>
        </c:rich>
      </c:tx>
      <c:layout>
        <c:manualLayout>
          <c:xMode val="edge"/>
          <c:yMode val="edge"/>
          <c:x val="0.25714307140178899"/>
          <c:y val="3.759398496240601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142874225600116"/>
          <c:y val="0.25563909774436089"/>
          <c:w val="0.63265369165905194"/>
          <c:h val="0.57142857142857162"/>
        </c:manualLayout>
      </c:layout>
      <c:lineChart>
        <c:grouping val="standard"/>
        <c:ser>
          <c:idx val="0"/>
          <c:order val="0"/>
          <c:tx>
            <c:strRef>
              <c:f>Sheet2!$J$20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Sheet2!$K$20:$AA$20</c:f>
              <c:numCache>
                <c:formatCode>#,##0.00_);\(#,##0.00\)</c:formatCode>
                <c:ptCount val="17"/>
                <c:pt idx="0">
                  <c:v>1.1000000000000001</c:v>
                </c:pt>
                <c:pt idx="1">
                  <c:v>1.1000000000000001</c:v>
                </c:pt>
                <c:pt idx="2">
                  <c:v>1.1000000000000001</c:v>
                </c:pt>
                <c:pt idx="3">
                  <c:v>1.1000000000000001</c:v>
                </c:pt>
                <c:pt idx="4">
                  <c:v>1.1000000000000001</c:v>
                </c:pt>
                <c:pt idx="5">
                  <c:v>1.1000000000000001</c:v>
                </c:pt>
                <c:pt idx="6">
                  <c:v>1.1000000000000001</c:v>
                </c:pt>
                <c:pt idx="7">
                  <c:v>1.1000000000000001</c:v>
                </c:pt>
                <c:pt idx="8">
                  <c:v>1.1000000000000001</c:v>
                </c:pt>
                <c:pt idx="9">
                  <c:v>1.1000000000000001</c:v>
                </c:pt>
                <c:pt idx="10">
                  <c:v>1.1000000000000001</c:v>
                </c:pt>
                <c:pt idx="11">
                  <c:v>1.1000000000000001</c:v>
                </c:pt>
                <c:pt idx="12">
                  <c:v>1.1000000000000001</c:v>
                </c:pt>
                <c:pt idx="13">
                  <c:v>1.1000000000000001</c:v>
                </c:pt>
                <c:pt idx="14">
                  <c:v>1.1000000000000001</c:v>
                </c:pt>
                <c:pt idx="15">
                  <c:v>1.1000000000000001</c:v>
                </c:pt>
                <c:pt idx="16">
                  <c:v>1.1000000000000001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Sheet2!$J$21</c:f>
              <c:strCache>
                <c:ptCount val="1"/>
                <c:pt idx="0">
                  <c:v>TCPI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dPt>
            <c:idx val="14"/>
            <c:marker>
              <c:symbol val="square"/>
              <c:size val="9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  <a:prstDash val="solid"/>
                </a:ln>
              </c:spPr>
            </c:marker>
          </c:dPt>
          <c:dLbls>
            <c:dLbl>
              <c:idx val="14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Val val="1"/>
              <c:showCatName val="1"/>
              <c:showSerName val="1"/>
            </c:dLbl>
            <c:delete val="1"/>
          </c:dLbls>
          <c:val>
            <c:numRef>
              <c:f>Sheet2!$K$21:$AA$21</c:f>
              <c:numCache>
                <c:formatCode>#,##0.00_);\(#,##0.00\)</c:formatCode>
                <c:ptCount val="17"/>
                <c:pt idx="0">
                  <c:v>1.0015710919088767</c:v>
                </c:pt>
                <c:pt idx="1">
                  <c:v>1.003197442046363</c:v>
                </c:pt>
                <c:pt idx="2">
                  <c:v>1.0048820179007323</c:v>
                </c:pt>
                <c:pt idx="3">
                  <c:v>1.0214797136038185</c:v>
                </c:pt>
                <c:pt idx="4">
                  <c:v>1.0450346420323327</c:v>
                </c:pt>
                <c:pt idx="5">
                  <c:v>1.0450346420323327</c:v>
                </c:pt>
                <c:pt idx="6">
                  <c:v>1.0450346420323327</c:v>
                </c:pt>
                <c:pt idx="7">
                  <c:v>1.0810810810810814</c:v>
                </c:pt>
                <c:pt idx="8">
                  <c:v>1.143141153081511</c:v>
                </c:pt>
                <c:pt idx="9">
                  <c:v>1.2752721617418354</c:v>
                </c:pt>
                <c:pt idx="10">
                  <c:v>1.4657210401891259</c:v>
                </c:pt>
                <c:pt idx="11">
                  <c:v>2.2941176470588274</c:v>
                </c:pt>
                <c:pt idx="12">
                  <c:v>2.2941176470588274</c:v>
                </c:pt>
                <c:pt idx="13">
                  <c:v>2.2941176470588274</c:v>
                </c:pt>
                <c:pt idx="14">
                  <c:v>-1.9277108433734913</c:v>
                </c:pt>
                <c:pt idx="15">
                  <c:v>-0.18604651162790697</c:v>
                </c:pt>
                <c:pt idx="16">
                  <c:v>0</c:v>
                </c:pt>
              </c:numCache>
            </c:numRef>
          </c:val>
          <c:smooth val="1"/>
        </c:ser>
        <c:marker val="1"/>
        <c:axId val="81996032"/>
        <c:axId val="139093120"/>
      </c:lineChart>
      <c:catAx>
        <c:axId val="819960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</a:t>
                </a:r>
              </a:p>
            </c:rich>
          </c:tx>
          <c:layout>
            <c:manualLayout>
              <c:xMode val="edge"/>
              <c:yMode val="edge"/>
              <c:x val="0.45102083668112913"/>
              <c:y val="0.8684210526315793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093120"/>
        <c:crosses val="autoZero"/>
        <c:lblAlgn val="ctr"/>
        <c:lblOffset val="100"/>
        <c:tickLblSkip val="1"/>
        <c:tickMarkSkip val="1"/>
      </c:catAx>
      <c:valAx>
        <c:axId val="13909312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Index</a:t>
                </a:r>
              </a:p>
            </c:rich>
          </c:tx>
          <c:layout>
            <c:manualLayout>
              <c:xMode val="edge"/>
              <c:yMode val="edge"/>
              <c:x val="3.2653061224489806E-2"/>
              <c:y val="0.46616541353383456"/>
            </c:manualLayout>
          </c:layout>
          <c:spPr>
            <a:noFill/>
            <a:ln w="25400">
              <a:noFill/>
            </a:ln>
          </c:spPr>
        </c:title>
        <c:numFmt formatCode="#,##0.00_);\(#,##0.00\)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99603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489880111886284"/>
          <c:y val="0.44852941176470595"/>
          <c:w val="0.13877564849295329"/>
          <c:h val="0.1617647058823529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gradFill rotWithShape="0">
      <a:gsLst>
        <a:gs pos="0">
          <a:srgbClr val="C0C0C0">
            <a:gamma/>
            <a:shade val="46275"/>
            <a:invGamma/>
          </a:srgbClr>
        </a:gs>
        <a:gs pos="50000">
          <a:srgbClr val="C0C0C0"/>
        </a:gs>
        <a:gs pos="100000">
          <a:srgbClr val="C0C0C0">
            <a:gamma/>
            <a:shade val="46275"/>
            <a:invGamma/>
          </a:srgbClr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22</xdr:row>
      <xdr:rowOff>57150</xdr:rowOff>
    </xdr:from>
    <xdr:to>
      <xdr:col>12</xdr:col>
      <xdr:colOff>3175</xdr:colOff>
      <xdr:row>38</xdr:row>
      <xdr:rowOff>6350</xdr:rowOff>
    </xdr:to>
    <xdr:graphicFrame macro="">
      <xdr:nvGraphicFramePr>
        <xdr:cNvPr id="10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0"/>
  <sheetViews>
    <sheetView showGridLines="0" tabSelected="1" zoomScaleNormal="100" workbookViewId="0">
      <selection activeCell="Q29" sqref="Q29"/>
    </sheetView>
  </sheetViews>
  <sheetFormatPr defaultRowHeight="12.75"/>
  <cols>
    <col min="1" max="1" width="2.85546875" customWidth="1"/>
    <col min="2" max="2" width="6" customWidth="1"/>
    <col min="4" max="4" width="6" customWidth="1"/>
    <col min="5" max="5" width="9.28515625" bestFit="1" customWidth="1"/>
    <col min="6" max="6" width="5.7109375" customWidth="1"/>
    <col min="7" max="7" width="5.28515625" customWidth="1"/>
    <col min="8" max="8" width="8.7109375" customWidth="1"/>
    <col min="9" max="9" width="9.28515625" bestFit="1" customWidth="1"/>
    <col min="10" max="10" width="6" customWidth="1"/>
    <col min="11" max="13" width="6.140625" bestFit="1" customWidth="1"/>
    <col min="14" max="24" width="7" bestFit="1" customWidth="1"/>
    <col min="25" max="27" width="8.7109375" bestFit="1" customWidth="1"/>
    <col min="28" max="28" width="2.7109375" customWidth="1"/>
  </cols>
  <sheetData>
    <row r="1" spans="2:27" ht="15">
      <c r="J1" s="39" t="s">
        <v>33</v>
      </c>
    </row>
    <row r="2" spans="2:27" ht="15">
      <c r="J2" s="39" t="s">
        <v>34</v>
      </c>
    </row>
    <row r="3" spans="2:27" ht="13.5" thickBot="1"/>
    <row r="4" spans="2:27">
      <c r="B4" s="40" t="s">
        <v>15</v>
      </c>
      <c r="C4" s="42" t="s">
        <v>0</v>
      </c>
      <c r="D4" s="44" t="s">
        <v>22</v>
      </c>
      <c r="E4" s="44" t="s">
        <v>30</v>
      </c>
      <c r="F4" s="44" t="s">
        <v>1</v>
      </c>
      <c r="G4" s="44" t="s">
        <v>2</v>
      </c>
      <c r="H4" s="44" t="s">
        <v>4</v>
      </c>
      <c r="I4" s="46" t="s">
        <v>25</v>
      </c>
      <c r="J4" s="44" t="s">
        <v>31</v>
      </c>
      <c r="K4" s="24" t="s">
        <v>3</v>
      </c>
      <c r="L4" s="24" t="s">
        <v>3</v>
      </c>
      <c r="M4" s="24" t="s">
        <v>3</v>
      </c>
      <c r="N4" s="24" t="s">
        <v>3</v>
      </c>
      <c r="O4" s="24" t="s">
        <v>3</v>
      </c>
      <c r="P4" s="25" t="s">
        <v>3</v>
      </c>
      <c r="Q4" s="25" t="s">
        <v>3</v>
      </c>
      <c r="R4" s="24" t="s">
        <v>3</v>
      </c>
      <c r="S4" s="24" t="s">
        <v>3</v>
      </c>
      <c r="T4" s="24" t="s">
        <v>3</v>
      </c>
      <c r="U4" s="24" t="s">
        <v>3</v>
      </c>
      <c r="V4" s="24" t="s">
        <v>3</v>
      </c>
      <c r="W4" s="25" t="s">
        <v>3</v>
      </c>
      <c r="X4" s="25" t="s">
        <v>3</v>
      </c>
      <c r="Y4" s="24" t="s">
        <v>3</v>
      </c>
      <c r="Z4" s="24" t="s">
        <v>3</v>
      </c>
      <c r="AA4" s="26" t="s">
        <v>3</v>
      </c>
    </row>
    <row r="5" spans="2:27" ht="13.5" thickBot="1">
      <c r="B5" s="41"/>
      <c r="C5" s="43"/>
      <c r="D5" s="45"/>
      <c r="E5" s="45"/>
      <c r="F5" s="45"/>
      <c r="G5" s="45"/>
      <c r="H5" s="45"/>
      <c r="I5" s="47"/>
      <c r="J5" s="45"/>
      <c r="K5" s="27">
        <v>1</v>
      </c>
      <c r="L5" s="27">
        <f>K5+1</f>
        <v>2</v>
      </c>
      <c r="M5" s="27">
        <f t="shared" ref="M5:AA5" si="0">L5+1</f>
        <v>3</v>
      </c>
      <c r="N5" s="27">
        <f t="shared" si="0"/>
        <v>4</v>
      </c>
      <c r="O5" s="27">
        <f t="shared" si="0"/>
        <v>5</v>
      </c>
      <c r="P5" s="28">
        <f t="shared" si="0"/>
        <v>6</v>
      </c>
      <c r="Q5" s="28">
        <f t="shared" si="0"/>
        <v>7</v>
      </c>
      <c r="R5" s="27">
        <f t="shared" si="0"/>
        <v>8</v>
      </c>
      <c r="S5" s="27">
        <f t="shared" si="0"/>
        <v>9</v>
      </c>
      <c r="T5" s="27">
        <f t="shared" si="0"/>
        <v>10</v>
      </c>
      <c r="U5" s="27">
        <f t="shared" si="0"/>
        <v>11</v>
      </c>
      <c r="V5" s="27">
        <f t="shared" si="0"/>
        <v>12</v>
      </c>
      <c r="W5" s="28">
        <f t="shared" si="0"/>
        <v>13</v>
      </c>
      <c r="X5" s="28">
        <f t="shared" si="0"/>
        <v>14</v>
      </c>
      <c r="Y5" s="27">
        <f t="shared" si="0"/>
        <v>15</v>
      </c>
      <c r="Z5" s="27">
        <f t="shared" si="0"/>
        <v>16</v>
      </c>
      <c r="AA5" s="29">
        <f t="shared" si="0"/>
        <v>17</v>
      </c>
    </row>
    <row r="6" spans="2:27">
      <c r="B6" s="1">
        <v>1</v>
      </c>
      <c r="C6" s="2" t="s">
        <v>5</v>
      </c>
      <c r="D6" s="2">
        <v>24</v>
      </c>
      <c r="E6" s="3">
        <f>G6-F6+1</f>
        <v>3</v>
      </c>
      <c r="F6" s="3">
        <v>1</v>
      </c>
      <c r="G6" s="3">
        <v>3</v>
      </c>
      <c r="H6" s="3" t="s">
        <v>16</v>
      </c>
      <c r="I6" s="12">
        <v>2</v>
      </c>
      <c r="J6" s="3"/>
      <c r="K6" s="15">
        <f>8*$I6</f>
        <v>16</v>
      </c>
      <c r="L6" s="15">
        <f>8*$I6</f>
        <v>16</v>
      </c>
      <c r="M6" s="15">
        <f>8*$I6</f>
        <v>16</v>
      </c>
      <c r="N6" s="15"/>
      <c r="O6" s="15"/>
      <c r="P6" s="21"/>
      <c r="Q6" s="21"/>
      <c r="R6" s="15"/>
      <c r="S6" s="15"/>
      <c r="T6" s="15"/>
      <c r="U6" s="15"/>
      <c r="V6" s="15"/>
      <c r="W6" s="21"/>
      <c r="X6" s="21"/>
      <c r="Y6" s="15"/>
      <c r="Z6" s="15"/>
      <c r="AA6" s="16"/>
    </row>
    <row r="7" spans="2:27">
      <c r="B7" s="4">
        <v>2</v>
      </c>
      <c r="C7" s="5" t="s">
        <v>6</v>
      </c>
      <c r="D7" s="5">
        <v>32</v>
      </c>
      <c r="E7" s="6">
        <f t="shared" ref="E7:E15" si="1">G7-F7+1</f>
        <v>6</v>
      </c>
      <c r="F7" s="6">
        <v>4</v>
      </c>
      <c r="G7" s="6">
        <v>9</v>
      </c>
      <c r="H7" s="6" t="s">
        <v>17</v>
      </c>
      <c r="I7" s="13">
        <v>3</v>
      </c>
      <c r="J7" s="6">
        <v>1</v>
      </c>
      <c r="K7" s="17"/>
      <c r="L7" s="17"/>
      <c r="M7" s="17"/>
      <c r="N7" s="15">
        <f t="shared" ref="N7:O9" si="2">8*$I7</f>
        <v>24</v>
      </c>
      <c r="O7" s="15">
        <f t="shared" si="2"/>
        <v>24</v>
      </c>
      <c r="P7" s="22"/>
      <c r="Q7" s="22"/>
      <c r="R7" s="15">
        <f t="shared" ref="R7:S9" si="3">8*$I7</f>
        <v>24</v>
      </c>
      <c r="S7" s="15">
        <f t="shared" si="3"/>
        <v>24</v>
      </c>
      <c r="T7" s="17"/>
      <c r="U7" s="17"/>
      <c r="V7" s="17"/>
      <c r="W7" s="22"/>
      <c r="X7" s="22"/>
      <c r="Y7" s="17"/>
      <c r="Z7" s="17"/>
      <c r="AA7" s="18"/>
    </row>
    <row r="8" spans="2:27">
      <c r="B8" s="4">
        <v>3</v>
      </c>
      <c r="C8" s="5" t="s">
        <v>7</v>
      </c>
      <c r="D8" s="5">
        <v>48</v>
      </c>
      <c r="E8" s="6">
        <f t="shared" si="1"/>
        <v>8</v>
      </c>
      <c r="F8" s="6">
        <v>4</v>
      </c>
      <c r="G8" s="6">
        <v>11</v>
      </c>
      <c r="H8" s="6" t="s">
        <v>18</v>
      </c>
      <c r="I8" s="13">
        <v>4</v>
      </c>
      <c r="J8" s="6">
        <v>1</v>
      </c>
      <c r="K8" s="17"/>
      <c r="L8" s="17"/>
      <c r="M8" s="17"/>
      <c r="N8" s="15">
        <f t="shared" si="2"/>
        <v>32</v>
      </c>
      <c r="O8" s="15">
        <f t="shared" si="2"/>
        <v>32</v>
      </c>
      <c r="P8" s="22"/>
      <c r="Q8" s="22"/>
      <c r="R8" s="15">
        <f t="shared" si="3"/>
        <v>32</v>
      </c>
      <c r="S8" s="15">
        <f t="shared" si="3"/>
        <v>32</v>
      </c>
      <c r="T8" s="15">
        <f>8*$I8</f>
        <v>32</v>
      </c>
      <c r="U8" s="17"/>
      <c r="V8" s="17"/>
      <c r="W8" s="22"/>
      <c r="X8" s="22"/>
      <c r="Y8" s="17"/>
      <c r="Z8" s="17"/>
      <c r="AA8" s="18"/>
    </row>
    <row r="9" spans="2:27">
      <c r="B9" s="4">
        <v>4</v>
      </c>
      <c r="C9" s="5" t="s">
        <v>8</v>
      </c>
      <c r="D9" s="5">
        <v>64</v>
      </c>
      <c r="E9" s="6">
        <f t="shared" si="1"/>
        <v>12</v>
      </c>
      <c r="F9" s="6">
        <v>4</v>
      </c>
      <c r="G9" s="6">
        <v>15</v>
      </c>
      <c r="H9" s="6" t="s">
        <v>16</v>
      </c>
      <c r="I9" s="13">
        <v>2</v>
      </c>
      <c r="J9" s="6"/>
      <c r="K9" s="17"/>
      <c r="L9" s="17"/>
      <c r="M9" s="17"/>
      <c r="N9" s="15">
        <f t="shared" si="2"/>
        <v>16</v>
      </c>
      <c r="O9" s="15">
        <f t="shared" si="2"/>
        <v>16</v>
      </c>
      <c r="P9" s="22"/>
      <c r="Q9" s="22"/>
      <c r="R9" s="15">
        <f t="shared" si="3"/>
        <v>16</v>
      </c>
      <c r="S9" s="15">
        <f t="shared" si="3"/>
        <v>16</v>
      </c>
      <c r="T9" s="15">
        <f>8*$I9</f>
        <v>16</v>
      </c>
      <c r="U9" s="15">
        <f>8*$I9</f>
        <v>16</v>
      </c>
      <c r="V9" s="15">
        <f>8*$I9</f>
        <v>16</v>
      </c>
      <c r="W9" s="22"/>
      <c r="X9" s="22"/>
      <c r="Y9" s="15">
        <f>8*$I9</f>
        <v>16</v>
      </c>
      <c r="Z9" s="17"/>
      <c r="AA9" s="18"/>
    </row>
    <row r="10" spans="2:27">
      <c r="B10" s="4">
        <v>5</v>
      </c>
      <c r="C10" s="5" t="s">
        <v>9</v>
      </c>
      <c r="D10" s="5">
        <v>16</v>
      </c>
      <c r="E10" s="6">
        <f t="shared" si="1"/>
        <v>2</v>
      </c>
      <c r="F10" s="6">
        <v>16</v>
      </c>
      <c r="G10" s="6">
        <v>17</v>
      </c>
      <c r="H10" s="6" t="s">
        <v>16</v>
      </c>
      <c r="I10" s="13">
        <v>2</v>
      </c>
      <c r="J10" s="6">
        <v>4</v>
      </c>
      <c r="K10" s="17"/>
      <c r="L10" s="17"/>
      <c r="M10" s="17"/>
      <c r="N10" s="17"/>
      <c r="O10" s="17"/>
      <c r="P10" s="22"/>
      <c r="Q10" s="22"/>
      <c r="R10" s="17"/>
      <c r="S10" s="17"/>
      <c r="T10" s="17"/>
      <c r="U10" s="17"/>
      <c r="V10" s="17"/>
      <c r="W10" s="22"/>
      <c r="X10" s="22"/>
      <c r="Y10" s="17"/>
      <c r="Z10" s="15">
        <f>8*$I10</f>
        <v>16</v>
      </c>
      <c r="AA10" s="15">
        <f>8*$I10</f>
        <v>16</v>
      </c>
    </row>
    <row r="11" spans="2:27">
      <c r="B11" s="4">
        <v>6</v>
      </c>
      <c r="C11" s="5" t="s">
        <v>10</v>
      </c>
      <c r="D11" s="5">
        <v>32</v>
      </c>
      <c r="E11" s="6">
        <f t="shared" si="1"/>
        <v>6</v>
      </c>
      <c r="F11" s="6">
        <v>10</v>
      </c>
      <c r="G11" s="6">
        <v>15</v>
      </c>
      <c r="H11" s="6" t="s">
        <v>17</v>
      </c>
      <c r="I11" s="13">
        <v>3</v>
      </c>
      <c r="J11" s="6">
        <v>1</v>
      </c>
      <c r="K11" s="17"/>
      <c r="L11" s="17"/>
      <c r="M11" s="17"/>
      <c r="N11" s="17"/>
      <c r="O11" s="17"/>
      <c r="P11" s="22"/>
      <c r="Q11" s="22"/>
      <c r="R11" s="17"/>
      <c r="S11" s="17"/>
      <c r="T11" s="15">
        <f>8*$I11</f>
        <v>24</v>
      </c>
      <c r="U11" s="15">
        <f>8*$I11</f>
        <v>24</v>
      </c>
      <c r="V11" s="15">
        <f>8*$I11</f>
        <v>24</v>
      </c>
      <c r="W11" s="22"/>
      <c r="X11" s="22"/>
      <c r="Y11" s="15">
        <f>8*$I11</f>
        <v>24</v>
      </c>
      <c r="Z11" s="17"/>
      <c r="AA11" s="18"/>
    </row>
    <row r="12" spans="2:27">
      <c r="B12" s="4">
        <v>7</v>
      </c>
      <c r="C12" s="5" t="s">
        <v>11</v>
      </c>
      <c r="D12" s="5">
        <v>24</v>
      </c>
      <c r="E12" s="6">
        <f t="shared" si="1"/>
        <v>5</v>
      </c>
      <c r="F12" s="6">
        <v>12</v>
      </c>
      <c r="G12" s="6">
        <v>16</v>
      </c>
      <c r="H12" s="6" t="s">
        <v>18</v>
      </c>
      <c r="I12" s="13">
        <v>4</v>
      </c>
      <c r="J12" s="6">
        <v>1</v>
      </c>
      <c r="K12" s="17"/>
      <c r="L12" s="17"/>
      <c r="M12" s="17"/>
      <c r="N12" s="17"/>
      <c r="O12" s="17"/>
      <c r="P12" s="22"/>
      <c r="Q12" s="22"/>
      <c r="R12" s="17"/>
      <c r="S12" s="17"/>
      <c r="T12" s="17"/>
      <c r="U12" s="17"/>
      <c r="V12" s="15">
        <f>8*$I12</f>
        <v>32</v>
      </c>
      <c r="W12" s="22"/>
      <c r="X12" s="22"/>
      <c r="Y12" s="15">
        <f>8*$I12</f>
        <v>32</v>
      </c>
      <c r="Z12" s="15">
        <f>8*$I12</f>
        <v>32</v>
      </c>
      <c r="AA12" s="18"/>
    </row>
    <row r="13" spans="2:27">
      <c r="B13" s="4">
        <v>8</v>
      </c>
      <c r="C13" s="5" t="s">
        <v>12</v>
      </c>
      <c r="D13" s="5">
        <v>40</v>
      </c>
      <c r="E13" s="6">
        <f t="shared" si="1"/>
        <v>7</v>
      </c>
      <c r="F13" s="6">
        <v>4</v>
      </c>
      <c r="G13" s="6">
        <v>10</v>
      </c>
      <c r="H13" s="6" t="s">
        <v>19</v>
      </c>
      <c r="I13" s="13">
        <v>2.5</v>
      </c>
      <c r="J13" s="6">
        <v>1</v>
      </c>
      <c r="K13" s="17"/>
      <c r="L13" s="17"/>
      <c r="M13" s="17"/>
      <c r="N13" s="15">
        <f t="shared" ref="N13:O15" si="4">8*$I13</f>
        <v>20</v>
      </c>
      <c r="O13" s="15">
        <f t="shared" si="4"/>
        <v>20</v>
      </c>
      <c r="P13" s="22"/>
      <c r="Q13" s="22"/>
      <c r="R13" s="15">
        <f t="shared" ref="R13:T15" si="5">8*$I13</f>
        <v>20</v>
      </c>
      <c r="S13" s="15">
        <f t="shared" si="5"/>
        <v>20</v>
      </c>
      <c r="T13" s="15">
        <f t="shared" si="5"/>
        <v>20</v>
      </c>
      <c r="U13" s="17"/>
      <c r="V13" s="17"/>
      <c r="W13" s="22"/>
      <c r="X13" s="22"/>
      <c r="Y13" s="17"/>
      <c r="Z13" s="17"/>
      <c r="AA13" s="18"/>
    </row>
    <row r="14" spans="2:27">
      <c r="B14" s="4">
        <v>9</v>
      </c>
      <c r="C14" s="5" t="s">
        <v>13</v>
      </c>
      <c r="D14" s="5">
        <v>48</v>
      </c>
      <c r="E14" s="6">
        <f t="shared" si="1"/>
        <v>8</v>
      </c>
      <c r="F14" s="6">
        <v>4</v>
      </c>
      <c r="G14" s="6">
        <v>11</v>
      </c>
      <c r="H14" s="6" t="s">
        <v>20</v>
      </c>
      <c r="I14" s="13">
        <v>2.5</v>
      </c>
      <c r="J14" s="6">
        <v>1</v>
      </c>
      <c r="K14" s="17"/>
      <c r="L14" s="17"/>
      <c r="M14" s="17"/>
      <c r="N14" s="15">
        <f t="shared" si="4"/>
        <v>20</v>
      </c>
      <c r="O14" s="15">
        <f t="shared" si="4"/>
        <v>20</v>
      </c>
      <c r="P14" s="22"/>
      <c r="Q14" s="22"/>
      <c r="R14" s="15">
        <f t="shared" si="5"/>
        <v>20</v>
      </c>
      <c r="S14" s="15">
        <f t="shared" si="5"/>
        <v>20</v>
      </c>
      <c r="T14" s="15">
        <f t="shared" si="5"/>
        <v>20</v>
      </c>
      <c r="U14" s="15">
        <f>8*$I14</f>
        <v>20</v>
      </c>
      <c r="V14" s="17"/>
      <c r="W14" s="22"/>
      <c r="X14" s="22"/>
      <c r="Y14" s="17"/>
      <c r="Z14" s="17"/>
      <c r="AA14" s="18"/>
    </row>
    <row r="15" spans="2:27" ht="13.5" thickBot="1">
      <c r="B15" s="7">
        <v>10</v>
      </c>
      <c r="C15" s="8" t="s">
        <v>14</v>
      </c>
      <c r="D15" s="8">
        <v>64</v>
      </c>
      <c r="E15" s="9">
        <f t="shared" si="1"/>
        <v>12</v>
      </c>
      <c r="F15" s="9">
        <v>4</v>
      </c>
      <c r="G15" s="9">
        <v>15</v>
      </c>
      <c r="H15" s="9" t="s">
        <v>21</v>
      </c>
      <c r="I15" s="14">
        <v>2.5</v>
      </c>
      <c r="J15" s="9">
        <v>1</v>
      </c>
      <c r="K15" s="19"/>
      <c r="L15" s="19"/>
      <c r="M15" s="19"/>
      <c r="N15" s="15">
        <f t="shared" si="4"/>
        <v>20</v>
      </c>
      <c r="O15" s="15">
        <f t="shared" si="4"/>
        <v>20</v>
      </c>
      <c r="P15" s="23"/>
      <c r="Q15" s="23"/>
      <c r="R15" s="15">
        <f t="shared" si="5"/>
        <v>20</v>
      </c>
      <c r="S15" s="15">
        <f t="shared" si="5"/>
        <v>20</v>
      </c>
      <c r="T15" s="15">
        <f t="shared" si="5"/>
        <v>20</v>
      </c>
      <c r="U15" s="15">
        <f>8*$I15</f>
        <v>20</v>
      </c>
      <c r="V15" s="15">
        <f>8*$I15</f>
        <v>20</v>
      </c>
      <c r="W15" s="23"/>
      <c r="X15" s="23"/>
      <c r="Y15" s="15">
        <f>8*$I15</f>
        <v>20</v>
      </c>
      <c r="Z15" s="19"/>
      <c r="AA15" s="20"/>
    </row>
    <row r="16" spans="2:27">
      <c r="B16" s="10"/>
      <c r="C16" s="10"/>
      <c r="D16" s="10"/>
      <c r="E16" s="10"/>
      <c r="F16" s="10"/>
      <c r="G16" s="10"/>
      <c r="H16" s="11"/>
      <c r="I16" s="11"/>
      <c r="J16" s="30" t="s">
        <v>23</v>
      </c>
      <c r="K16" s="31">
        <f t="shared" ref="K16:AA16" si="6">SUM(K6:K15)</f>
        <v>16</v>
      </c>
      <c r="L16" s="31">
        <f t="shared" si="6"/>
        <v>16</v>
      </c>
      <c r="M16" s="31">
        <f t="shared" si="6"/>
        <v>16</v>
      </c>
      <c r="N16" s="31">
        <f t="shared" si="6"/>
        <v>132</v>
      </c>
      <c r="O16" s="31">
        <f t="shared" si="6"/>
        <v>132</v>
      </c>
      <c r="P16" s="32">
        <f t="shared" si="6"/>
        <v>0</v>
      </c>
      <c r="Q16" s="32">
        <f t="shared" si="6"/>
        <v>0</v>
      </c>
      <c r="R16" s="31">
        <f t="shared" si="6"/>
        <v>132</v>
      </c>
      <c r="S16" s="31">
        <f t="shared" si="6"/>
        <v>132</v>
      </c>
      <c r="T16" s="31">
        <f t="shared" si="6"/>
        <v>132</v>
      </c>
      <c r="U16" s="31">
        <f t="shared" si="6"/>
        <v>80</v>
      </c>
      <c r="V16" s="31">
        <f t="shared" si="6"/>
        <v>92</v>
      </c>
      <c r="W16" s="32">
        <f t="shared" si="6"/>
        <v>0</v>
      </c>
      <c r="X16" s="32">
        <f t="shared" si="6"/>
        <v>0</v>
      </c>
      <c r="Y16" s="31">
        <f t="shared" si="6"/>
        <v>92</v>
      </c>
      <c r="Z16" s="31">
        <f t="shared" si="6"/>
        <v>48</v>
      </c>
      <c r="AA16" s="33">
        <f t="shared" si="6"/>
        <v>16</v>
      </c>
    </row>
    <row r="17" spans="1:27" ht="13.5" thickBot="1">
      <c r="B17" s="10"/>
      <c r="C17" s="10"/>
      <c r="D17" s="10"/>
      <c r="E17" s="10"/>
      <c r="F17" s="10"/>
      <c r="G17" s="10"/>
      <c r="H17" s="10"/>
      <c r="I17" s="10"/>
      <c r="J17" s="34" t="s">
        <v>24</v>
      </c>
      <c r="K17" s="35">
        <f>K16</f>
        <v>16</v>
      </c>
      <c r="L17" s="35">
        <f t="shared" ref="L17:AA17" si="7">K17+L16</f>
        <v>32</v>
      </c>
      <c r="M17" s="35">
        <f t="shared" si="7"/>
        <v>48</v>
      </c>
      <c r="N17" s="35">
        <f t="shared" si="7"/>
        <v>180</v>
      </c>
      <c r="O17" s="35">
        <f t="shared" si="7"/>
        <v>312</v>
      </c>
      <c r="P17" s="35">
        <f t="shared" si="7"/>
        <v>312</v>
      </c>
      <c r="Q17" s="35">
        <f t="shared" si="7"/>
        <v>312</v>
      </c>
      <c r="R17" s="35">
        <f t="shared" si="7"/>
        <v>444</v>
      </c>
      <c r="S17" s="35">
        <f t="shared" si="7"/>
        <v>576</v>
      </c>
      <c r="T17" s="35">
        <f t="shared" si="7"/>
        <v>708</v>
      </c>
      <c r="U17" s="35">
        <f t="shared" si="7"/>
        <v>788</v>
      </c>
      <c r="V17" s="35">
        <f t="shared" si="7"/>
        <v>880</v>
      </c>
      <c r="W17" s="35">
        <f t="shared" si="7"/>
        <v>880</v>
      </c>
      <c r="X17" s="35">
        <f t="shared" si="7"/>
        <v>880</v>
      </c>
      <c r="Y17" s="35">
        <f t="shared" si="7"/>
        <v>972</v>
      </c>
      <c r="Z17" s="35">
        <f t="shared" si="7"/>
        <v>1020</v>
      </c>
      <c r="AA17" s="36">
        <f t="shared" si="7"/>
        <v>1036</v>
      </c>
    </row>
    <row r="18" spans="1:27" ht="13.5" thickBot="1">
      <c r="B18" s="38" t="s">
        <v>32</v>
      </c>
      <c r="C18" s="10"/>
      <c r="D18" s="10"/>
      <c r="J18" s="34" t="s">
        <v>26</v>
      </c>
      <c r="K18" s="35">
        <f>K17*1</f>
        <v>16</v>
      </c>
      <c r="L18" s="35">
        <f t="shared" ref="L18:AA18" si="8">L17*1</f>
        <v>32</v>
      </c>
      <c r="M18" s="35">
        <f t="shared" si="8"/>
        <v>48</v>
      </c>
      <c r="N18" s="35">
        <f t="shared" si="8"/>
        <v>180</v>
      </c>
      <c r="O18" s="35">
        <f t="shared" si="8"/>
        <v>312</v>
      </c>
      <c r="P18" s="35">
        <f t="shared" si="8"/>
        <v>312</v>
      </c>
      <c r="Q18" s="35">
        <f t="shared" si="8"/>
        <v>312</v>
      </c>
      <c r="R18" s="35">
        <f t="shared" si="8"/>
        <v>444</v>
      </c>
      <c r="S18" s="35">
        <f t="shared" si="8"/>
        <v>576</v>
      </c>
      <c r="T18" s="35">
        <f t="shared" si="8"/>
        <v>708</v>
      </c>
      <c r="U18" s="35">
        <f t="shared" si="8"/>
        <v>788</v>
      </c>
      <c r="V18" s="35">
        <f t="shared" si="8"/>
        <v>880</v>
      </c>
      <c r="W18" s="35">
        <f t="shared" si="8"/>
        <v>880</v>
      </c>
      <c r="X18" s="35">
        <f t="shared" si="8"/>
        <v>880</v>
      </c>
      <c r="Y18" s="35">
        <f t="shared" si="8"/>
        <v>972</v>
      </c>
      <c r="Z18" s="35">
        <f t="shared" si="8"/>
        <v>1020</v>
      </c>
      <c r="AA18" s="35">
        <f t="shared" si="8"/>
        <v>1036</v>
      </c>
    </row>
    <row r="19" spans="1:27" ht="13.5" thickBot="1">
      <c r="J19" s="34" t="s">
        <v>27</v>
      </c>
      <c r="K19" s="35">
        <f>K18*1.1</f>
        <v>17.600000000000001</v>
      </c>
      <c r="L19" s="35">
        <f t="shared" ref="L19:AA19" si="9">L18*1.1</f>
        <v>35.200000000000003</v>
      </c>
      <c r="M19" s="35">
        <f t="shared" si="9"/>
        <v>52.800000000000004</v>
      </c>
      <c r="N19" s="35">
        <f t="shared" si="9"/>
        <v>198.00000000000003</v>
      </c>
      <c r="O19" s="35">
        <f t="shared" si="9"/>
        <v>343.20000000000005</v>
      </c>
      <c r="P19" s="35">
        <f t="shared" si="9"/>
        <v>343.20000000000005</v>
      </c>
      <c r="Q19" s="35">
        <f t="shared" si="9"/>
        <v>343.20000000000005</v>
      </c>
      <c r="R19" s="35">
        <f t="shared" si="9"/>
        <v>488.40000000000003</v>
      </c>
      <c r="S19" s="35">
        <f t="shared" si="9"/>
        <v>633.6</v>
      </c>
      <c r="T19" s="35">
        <f t="shared" si="9"/>
        <v>778.80000000000007</v>
      </c>
      <c r="U19" s="35">
        <f t="shared" si="9"/>
        <v>866.80000000000007</v>
      </c>
      <c r="V19" s="35">
        <f t="shared" si="9"/>
        <v>968.00000000000011</v>
      </c>
      <c r="W19" s="35">
        <f t="shared" si="9"/>
        <v>968.00000000000011</v>
      </c>
      <c r="X19" s="35">
        <f t="shared" si="9"/>
        <v>968.00000000000011</v>
      </c>
      <c r="Y19" s="35">
        <f t="shared" si="9"/>
        <v>1069.2</v>
      </c>
      <c r="Z19" s="35">
        <f t="shared" si="9"/>
        <v>1122</v>
      </c>
      <c r="AA19" s="35">
        <f t="shared" si="9"/>
        <v>1139.6000000000001</v>
      </c>
    </row>
    <row r="20" spans="1:27" ht="13.5" thickBot="1">
      <c r="J20" s="34" t="s">
        <v>29</v>
      </c>
      <c r="K20" s="37">
        <v>1.1000000000000001</v>
      </c>
      <c r="L20" s="37">
        <v>1.1000000000000001</v>
      </c>
      <c r="M20" s="37">
        <v>1.1000000000000001</v>
      </c>
      <c r="N20" s="37">
        <v>1.1000000000000001</v>
      </c>
      <c r="O20" s="37">
        <v>1.1000000000000001</v>
      </c>
      <c r="P20" s="37">
        <v>1.1000000000000001</v>
      </c>
      <c r="Q20" s="37">
        <v>1.1000000000000001</v>
      </c>
      <c r="R20" s="37">
        <v>1.1000000000000001</v>
      </c>
      <c r="S20" s="37">
        <v>1.1000000000000001</v>
      </c>
      <c r="T20" s="37">
        <v>1.1000000000000001</v>
      </c>
      <c r="U20" s="37">
        <v>1.1000000000000001</v>
      </c>
      <c r="V20" s="37">
        <v>1.1000000000000001</v>
      </c>
      <c r="W20" s="37">
        <v>1.1000000000000001</v>
      </c>
      <c r="X20" s="37">
        <v>1.1000000000000001</v>
      </c>
      <c r="Y20" s="37">
        <v>1.1000000000000001</v>
      </c>
      <c r="Z20" s="37">
        <v>1.1000000000000001</v>
      </c>
      <c r="AA20" s="37">
        <v>1.1000000000000001</v>
      </c>
    </row>
    <row r="21" spans="1:27" ht="13.5" thickBot="1">
      <c r="J21" s="34" t="s">
        <v>28</v>
      </c>
      <c r="K21" s="37">
        <f>(1036-K18)/(1036-K19)</f>
        <v>1.0015710919088767</v>
      </c>
      <c r="L21" s="37">
        <f t="shared" ref="L21:X21" si="10">(1036-L18)/(1036-L19)</f>
        <v>1.003197442046363</v>
      </c>
      <c r="M21" s="37">
        <f t="shared" si="10"/>
        <v>1.0048820179007323</v>
      </c>
      <c r="N21" s="37">
        <f t="shared" si="10"/>
        <v>1.0214797136038185</v>
      </c>
      <c r="O21" s="37">
        <f t="shared" si="10"/>
        <v>1.0450346420323327</v>
      </c>
      <c r="P21" s="37">
        <f t="shared" si="10"/>
        <v>1.0450346420323327</v>
      </c>
      <c r="Q21" s="37">
        <f t="shared" si="10"/>
        <v>1.0450346420323327</v>
      </c>
      <c r="R21" s="37">
        <f t="shared" si="10"/>
        <v>1.0810810810810814</v>
      </c>
      <c r="S21" s="37">
        <f t="shared" si="10"/>
        <v>1.143141153081511</v>
      </c>
      <c r="T21" s="37">
        <f t="shared" si="10"/>
        <v>1.2752721617418354</v>
      </c>
      <c r="U21" s="37">
        <f t="shared" si="10"/>
        <v>1.4657210401891259</v>
      </c>
      <c r="V21" s="37">
        <f t="shared" si="10"/>
        <v>2.2941176470588274</v>
      </c>
      <c r="W21" s="37">
        <f t="shared" si="10"/>
        <v>2.2941176470588274</v>
      </c>
      <c r="X21" s="37">
        <f t="shared" si="10"/>
        <v>2.2941176470588274</v>
      </c>
      <c r="Y21" s="37">
        <f>(1036-Y18)/(1036-Y19)</f>
        <v>-1.9277108433734913</v>
      </c>
      <c r="Z21" s="37">
        <f>(1036-Z18)/(1036-Z19)</f>
        <v>-0.18604651162790697</v>
      </c>
      <c r="AA21" s="37">
        <f>(1036-AA18)/(1036-AA19)</f>
        <v>0</v>
      </c>
    </row>
    <row r="25" spans="1:27" ht="15">
      <c r="A25" s="39"/>
      <c r="E25" s="39"/>
    </row>
    <row r="26" spans="1:27" ht="15">
      <c r="A26" s="39"/>
    </row>
    <row r="30" spans="1:27">
      <c r="B30" t="s">
        <v>35</v>
      </c>
    </row>
  </sheetData>
  <mergeCells count="9">
    <mergeCell ref="B4:B5"/>
    <mergeCell ref="C4:C5"/>
    <mergeCell ref="D4:D5"/>
    <mergeCell ref="E4:E5"/>
    <mergeCell ref="J4:J5"/>
    <mergeCell ref="F4:F5"/>
    <mergeCell ref="G4:G5"/>
    <mergeCell ref="H4:H5"/>
    <mergeCell ref="I4:I5"/>
  </mergeCells>
  <phoneticPr fontId="2" type="noConversion"/>
  <printOptions horizontalCentered="1"/>
  <pageMargins left="0.75" right="0.75" top="1.25" bottom="1" header="0.5" footer="0.5"/>
  <pageSetup paperSize="5" scale="85" fitToHeight="0" orientation="landscape" r:id="rId1"/>
  <headerFooter alignWithMargins="0">
    <oddHeader>&amp;R&amp;"Arial,Italic"Earned Value Management Using Microsoft® Office Project
&amp;"Arial,Regular"By Sham Dayal, PMP</oddHeader>
    <oddFooter>&amp;LJ. Ross Publishing WAV™ material&amp;R&amp;9J981_08-Effect on To Complete Cost Performance Indicator Table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</dc:creator>
  <cp:lastModifiedBy>Mary Ellen Thoms</cp:lastModifiedBy>
  <cp:lastPrinted>2014-06-18T19:28:30Z</cp:lastPrinted>
  <dcterms:created xsi:type="dcterms:W3CDTF">2007-08-30T13:22:56Z</dcterms:created>
  <dcterms:modified xsi:type="dcterms:W3CDTF">2014-06-18T19:28:43Z</dcterms:modified>
</cp:coreProperties>
</file>